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 Management Process\Publishing\Live documents\2015\351_400\383_15\"/>
    </mc:Choice>
  </mc:AlternateContent>
  <workbookProtection revisionsPassword="DC98" lockRevision="1"/>
  <bookViews>
    <workbookView xWindow="120" yWindow="60" windowWidth="15570" windowHeight="8445"/>
  </bookViews>
  <sheets>
    <sheet name="Sheet1" sheetId="1" r:id="rId1"/>
  </sheets>
  <definedNames>
    <definedName name="Z_1C42C535_2155_4E28_AD3B_EA17AC92A28E_.wvu.Rows" localSheetId="0" hidden="1">Sheet1!$9:$10</definedName>
    <definedName name="Z_42C43ADC_1DBB_4DC7_A19B_96E919FA5F78_.wvu.Rows" localSheetId="0" hidden="1">Sheet1!$9:$10</definedName>
  </definedNames>
  <calcPr calcId="152511"/>
  <customWorkbookViews>
    <customWorkbookView name="Nadine Siebdrat - Personal View" guid="{1C42C535-2155-4E28-AD3B-EA17AC92A28E}" mergeInterval="0" personalView="1" maximized="1" xWindow="-8" yWindow="-8" windowWidth="1696" windowHeight="1026" activeSheetId="1"/>
    <customWorkbookView name="bfreeman - Personal View" guid="{42C43ADC-1DBB-4DC7-A19B-96E919FA5F78}" mergeInterval="0" personalView="1" maximized="1" xWindow="1" yWindow="1" windowWidth="1276" windowHeight="747" activeSheetId="1"/>
  </customWorkbookViews>
</workbook>
</file>

<file path=xl/calcChain.xml><?xml version="1.0" encoding="utf-8"?>
<calcChain xmlns="http://schemas.openxmlformats.org/spreadsheetml/2006/main">
  <c r="B9" i="1" l="1"/>
  <c r="B10" i="1" s="1"/>
  <c r="D14" i="1" l="1"/>
  <c r="D13" i="1"/>
  <c r="B12" i="1"/>
</calcChain>
</file>

<file path=xl/sharedStrings.xml><?xml version="1.0" encoding="utf-8"?>
<sst xmlns="http://schemas.openxmlformats.org/spreadsheetml/2006/main" count="14" uniqueCount="14">
  <si>
    <t>P value (raw)</t>
  </si>
  <si>
    <t>P value (adjusted)</t>
  </si>
  <si>
    <t>Cubic metres a day</t>
  </si>
  <si>
    <t>Number of properties</t>
  </si>
  <si>
    <t xml:space="preserve">This is how much treated sewage your plant will discharge a day </t>
  </si>
  <si>
    <t xml:space="preserve">7 for the number of bedrooms, and this will give you a result of 1.65 cubic metres a day.  </t>
  </si>
  <si>
    <t>Enter the number of properties which are connected to the plant</t>
  </si>
  <si>
    <t>Daily discharge calculator for domestic properties</t>
  </si>
  <si>
    <t>being used to treat the sewage from one or more houses or flats.</t>
  </si>
  <si>
    <t xml:space="preserve">Eg if you have 2 houses sharing a septic tank, one with 3 bedrooms and the other with 4, enter 2 for the number of properties, </t>
  </si>
  <si>
    <t xml:space="preserve">Enter the total number of bedrooms for all of the properties and press return </t>
  </si>
  <si>
    <t xml:space="preserve">Use this calculator to work out how much effluent your septic tank or small sewage treatment plant will discharge a day when it's </t>
  </si>
  <si>
    <t>Number of bedrooms</t>
  </si>
  <si>
    <t>V1.0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</si>
</sst>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6" xfId="0" applyFill="1" applyBorder="1"/>
    <xf numFmtId="0" fontId="1" fillId="4" borderId="3" xfId="0" applyFont="1" applyFill="1" applyBorder="1"/>
    <xf numFmtId="0" fontId="2" fillId="3" borderId="1" xfId="0" applyFont="1" applyFill="1" applyBorder="1"/>
    <xf numFmtId="0" fontId="1" fillId="3" borderId="0" xfId="0" applyFont="1" applyFill="1" applyBorder="1"/>
    <xf numFmtId="0" fontId="3" fillId="3" borderId="0" xfId="0" applyFont="1" applyFill="1" applyBorder="1"/>
    <xf numFmtId="0" fontId="1" fillId="5" borderId="8" xfId="0" applyFont="1" applyFill="1" applyBorder="1"/>
    <xf numFmtId="0" fontId="0" fillId="3" borderId="8" xfId="0" applyFill="1" applyBorder="1"/>
    <xf numFmtId="0" fontId="0" fillId="3" borderId="3" xfId="0" applyFill="1" applyBorder="1" applyProtection="1">
      <protection locked="0"/>
    </xf>
    <xf numFmtId="0" fontId="0" fillId="0" borderId="2" xfId="0" applyFill="1" applyBorder="1"/>
    <xf numFmtId="0" fontId="4" fillId="2" borderId="0" xfId="1" applyFill="1" applyBorder="1" applyAlignment="1" applyProtection="1"/>
    <xf numFmtId="0" fontId="0" fillId="2" borderId="4" xfId="0" applyFill="1" applyBorder="1"/>
    <xf numFmtId="49" fontId="0" fillId="2" borderId="0" xfId="0" applyNumberFormat="1" applyFill="1" applyBorder="1"/>
    <xf numFmtId="0" fontId="5" fillId="3" borderId="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EF828"/>
      <color rgb="FFF2EC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5</xdr:row>
      <xdr:rowOff>91440</xdr:rowOff>
    </xdr:from>
    <xdr:to>
      <xdr:col>2</xdr:col>
      <xdr:colOff>411480</xdr:colOff>
      <xdr:row>5</xdr:row>
      <xdr:rowOff>91440</xdr:rowOff>
    </xdr:to>
    <xdr:cxnSp macro="">
      <xdr:nvCxnSpPr>
        <xdr:cNvPr id="3" name="Straight Arrow Connector 2"/>
        <xdr:cNvCxnSpPr/>
      </xdr:nvCxnSpPr>
      <xdr:spPr>
        <a:xfrm>
          <a:off x="2735580" y="91440"/>
          <a:ext cx="3429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</xdr:colOff>
      <xdr:row>7</xdr:row>
      <xdr:rowOff>91440</xdr:rowOff>
    </xdr:from>
    <xdr:to>
      <xdr:col>2</xdr:col>
      <xdr:colOff>411480</xdr:colOff>
      <xdr:row>7</xdr:row>
      <xdr:rowOff>91440</xdr:rowOff>
    </xdr:to>
    <xdr:cxnSp macro="">
      <xdr:nvCxnSpPr>
        <xdr:cNvPr id="4" name="Straight Arrow Connector 3"/>
        <xdr:cNvCxnSpPr/>
      </xdr:nvCxnSpPr>
      <xdr:spPr>
        <a:xfrm>
          <a:off x="2735580" y="91440"/>
          <a:ext cx="3429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</xdr:colOff>
      <xdr:row>11</xdr:row>
      <xdr:rowOff>91440</xdr:rowOff>
    </xdr:from>
    <xdr:to>
      <xdr:col>2</xdr:col>
      <xdr:colOff>411480</xdr:colOff>
      <xdr:row>11</xdr:row>
      <xdr:rowOff>91440</xdr:rowOff>
    </xdr:to>
    <xdr:cxnSp macro="">
      <xdr:nvCxnSpPr>
        <xdr:cNvPr id="5" name="Straight Arrow Connector 4"/>
        <xdr:cNvCxnSpPr/>
      </xdr:nvCxnSpPr>
      <xdr:spPr>
        <a:xfrm>
          <a:off x="2735580" y="91440"/>
          <a:ext cx="342900" cy="0"/>
        </a:xfrm>
        <a:prstGeom prst="straightConnector1">
          <a:avLst/>
        </a:prstGeom>
        <a:ln>
          <a:solidFill>
            <a:schemeClr val="tx1"/>
          </a:solidFill>
          <a:tailEnd type="arrow"/>
        </a:ln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62F68CE-EE26-4A2B-BB51-B12113F2748B}" diskRevisions="1" revisionId="1" protected="1">
  <header guid="{C32E3E80-DA56-476A-976F-5D8191F8626A}" dateTime="2015-05-27T10:28:52" maxSheetId="2" userName="bfreeman" r:id="rId1">
    <sheetIdMap count="1">
      <sheetId val="1"/>
    </sheetIdMap>
  </header>
  <header guid="{C62F68CE-EE26-4A2B-BB51-B12113F2748B}" dateTime="2015-06-04T12:03:44" maxSheetId="2" userName="Nadine Siebdrat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C42C535_2155_4E28_AD3B_EA17AC92A28E_.wvu.Rows" hidden="1" oldHidden="1">
    <formula>Sheet1!$9:$10</formula>
  </rdn>
  <rcv guid="{1C42C535-2155-4E28-AD3B-EA17AC92A28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62F68CE-EE26-4A2B-BB51-B12113F2748B}" name="Nadine Siebdrat" id="-1958950235" dateTime="2015-06-04T12:24:1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90" zoomScaleNormal="90" workbookViewId="0">
      <selection activeCell="B6" sqref="B6"/>
    </sheetView>
  </sheetViews>
  <sheetFormatPr defaultRowHeight="15" x14ac:dyDescent="0.2"/>
  <cols>
    <col min="1" max="1" width="26.33203125" customWidth="1"/>
    <col min="3" max="3" width="6.109375" customWidth="1"/>
    <col min="7" max="7" width="8.77734375" customWidth="1"/>
    <col min="9" max="9" width="9.109375" customWidth="1"/>
    <col min="10" max="10" width="9.5546875" customWidth="1"/>
    <col min="11" max="11" width="9.21875" customWidth="1"/>
  </cols>
  <sheetData>
    <row r="1" spans="1:34" ht="18" x14ac:dyDescent="0.25">
      <c r="A1" s="10" t="s">
        <v>7</v>
      </c>
      <c r="B1" s="4"/>
      <c r="C1" s="4"/>
      <c r="D1" s="4"/>
      <c r="E1" s="4"/>
      <c r="F1" s="4"/>
      <c r="G1" s="4"/>
      <c r="H1" s="4"/>
      <c r="I1" s="4"/>
      <c r="J1" s="20" t="s">
        <v>13</v>
      </c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x14ac:dyDescent="0.25">
      <c r="A2" s="6"/>
      <c r="B2" s="3"/>
      <c r="C2" s="3"/>
      <c r="D2" s="3"/>
      <c r="E2" s="3"/>
      <c r="F2" s="3"/>
      <c r="G2" s="3"/>
      <c r="H2" s="3"/>
      <c r="I2" s="3"/>
      <c r="J2" s="3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8" t="s">
        <v>11</v>
      </c>
      <c r="B3" s="3"/>
      <c r="C3" s="3"/>
      <c r="D3" s="3"/>
      <c r="E3" s="3"/>
      <c r="F3" s="3"/>
      <c r="G3" s="3"/>
      <c r="H3" s="3"/>
      <c r="I3" s="3"/>
      <c r="J3" s="3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8" t="s">
        <v>8</v>
      </c>
      <c r="B4" s="3"/>
      <c r="C4" s="3"/>
      <c r="D4" s="3"/>
      <c r="E4" s="3"/>
      <c r="F4" s="3"/>
      <c r="G4" s="3"/>
      <c r="H4" s="3"/>
      <c r="I4" s="3"/>
      <c r="J4" s="3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8"/>
      <c r="B5" s="3"/>
      <c r="C5" s="3"/>
      <c r="D5" s="3"/>
      <c r="E5" s="3"/>
      <c r="F5" s="3"/>
      <c r="G5" s="3"/>
      <c r="H5" s="3"/>
      <c r="I5" s="3"/>
      <c r="J5" s="3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75" x14ac:dyDescent="0.25">
      <c r="A6" s="9" t="s">
        <v>3</v>
      </c>
      <c r="B6" s="15"/>
      <c r="C6" s="3"/>
      <c r="D6" s="3" t="s">
        <v>6</v>
      </c>
      <c r="E6" s="3"/>
      <c r="F6" s="3"/>
      <c r="G6" s="3"/>
      <c r="H6" s="3"/>
      <c r="I6" s="3"/>
      <c r="J6" s="3"/>
      <c r="K6" s="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8"/>
      <c r="B7" s="3"/>
      <c r="C7" s="3"/>
      <c r="D7" s="3"/>
      <c r="E7" s="3"/>
      <c r="F7" s="3"/>
      <c r="G7" s="3"/>
      <c r="H7" s="3"/>
      <c r="I7" s="3"/>
      <c r="J7" s="3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.75" x14ac:dyDescent="0.25">
      <c r="A8" s="9" t="s">
        <v>12</v>
      </c>
      <c r="B8" s="15"/>
      <c r="C8" s="3"/>
      <c r="D8" s="3" t="s">
        <v>10</v>
      </c>
      <c r="E8" s="3"/>
      <c r="F8" s="3"/>
      <c r="G8" s="3"/>
      <c r="H8" s="3"/>
      <c r="I8" s="3"/>
      <c r="J8" s="3"/>
      <c r="K8" s="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idden="1" x14ac:dyDescent="0.2">
      <c r="A9" s="8" t="s">
        <v>0</v>
      </c>
      <c r="B9" s="3">
        <f>(B6*2)+B8</f>
        <v>0</v>
      </c>
      <c r="C9" s="3"/>
      <c r="D9" s="3"/>
      <c r="E9" s="3"/>
      <c r="F9" s="3"/>
      <c r="G9" s="3"/>
      <c r="H9" s="3"/>
      <c r="I9" s="3"/>
      <c r="J9" s="3"/>
      <c r="K9" s="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idden="1" x14ac:dyDescent="0.2">
      <c r="A10" s="8" t="s">
        <v>1</v>
      </c>
      <c r="B10" s="3">
        <f>IF(B8=0,0,IF(B6=0,0,IF(B9&lt;5,5,IF(B9&gt;50,0,ROUNDUP(B9*IF(B9&gt;25,0.8,IF(B9&gt;12,0.9,1)),0)))))</f>
        <v>0</v>
      </c>
      <c r="C10" s="3"/>
      <c r="D10" s="3"/>
      <c r="E10" s="3"/>
      <c r="F10" s="3"/>
      <c r="G10" s="3"/>
      <c r="H10" s="3"/>
      <c r="I10" s="3"/>
      <c r="J10" s="3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5.75" x14ac:dyDescent="0.25">
      <c r="A12" s="13" t="s">
        <v>2</v>
      </c>
      <c r="B12" s="14">
        <f>0.15*B10</f>
        <v>0</v>
      </c>
      <c r="C12" s="3"/>
      <c r="D12" s="11" t="s">
        <v>4</v>
      </c>
      <c r="E12" s="3"/>
      <c r="F12" s="3"/>
      <c r="G12" s="3"/>
      <c r="H12" s="3"/>
      <c r="I12" s="3"/>
      <c r="J12" s="3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5.75" x14ac:dyDescent="0.25">
      <c r="A13" s="4"/>
      <c r="B13" s="4"/>
      <c r="C13" s="3"/>
      <c r="D13" s="12" t="str">
        <f>IF(B9&gt;50,"The values entered are too large for this calculator.","")</f>
        <v/>
      </c>
      <c r="E13" s="3"/>
      <c r="F13" s="3"/>
      <c r="G13" s="3"/>
      <c r="H13" s="3"/>
      <c r="I13" s="3"/>
      <c r="J13" s="3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5.75" x14ac:dyDescent="0.25">
      <c r="A14" s="3"/>
      <c r="B14" s="3"/>
      <c r="C14" s="3"/>
      <c r="D14" s="12" t="str">
        <f>IF(B9&gt;50,"Please see the Flows and Loads 4 guidance","")</f>
        <v/>
      </c>
      <c r="E14" s="3"/>
      <c r="F14" s="3"/>
      <c r="G14" s="3"/>
      <c r="H14" s="3"/>
      <c r="I14" s="3"/>
      <c r="J14" s="3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x14ac:dyDescent="0.2">
      <c r="A15" s="8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8" t="s">
        <v>5</v>
      </c>
      <c r="B16" s="3"/>
      <c r="C16" s="3"/>
      <c r="D16" s="3"/>
      <c r="E16" s="3"/>
      <c r="F16" s="3"/>
      <c r="G16" s="3"/>
      <c r="H16" s="3"/>
      <c r="I16" s="3"/>
      <c r="J16" s="3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">
      <c r="A18" s="19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">
      <c r="A21" s="2"/>
      <c r="B21" s="2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">
      <c r="A22" s="2"/>
      <c r="B22" s="2"/>
      <c r="C22" s="1"/>
      <c r="D22" s="1"/>
      <c r="E22" s="1"/>
      <c r="F22" s="1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">
      <c r="A23" s="2"/>
      <c r="B23" s="2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">
      <c r="A24" s="2"/>
      <c r="B24" s="2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">
      <c r="A25" s="2"/>
      <c r="B25" s="2"/>
      <c r="C25" s="1"/>
      <c r="D25" s="1"/>
      <c r="E25" s="1"/>
      <c r="F25" s="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">
      <c r="A26" s="2"/>
      <c r="B26" s="2"/>
      <c r="C26" s="1"/>
      <c r="D26" s="1"/>
      <c r="E26" s="1"/>
      <c r="F26" s="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">
      <c r="A27" s="2"/>
      <c r="B27" s="2"/>
      <c r="C27" s="1"/>
      <c r="D27" s="1"/>
      <c r="E27" s="1"/>
      <c r="F27" s="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2"/>
      <c r="B28" s="2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2"/>
      <c r="B29" s="2"/>
      <c r="C29" s="1"/>
      <c r="D29" s="1"/>
      <c r="E29" s="1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2"/>
      <c r="B30" s="2"/>
      <c r="C30" s="1"/>
      <c r="D30" s="1"/>
      <c r="E30" s="1"/>
      <c r="F30" s="1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2"/>
      <c r="B31" s="2"/>
      <c r="C31" s="1"/>
      <c r="D31" s="1"/>
      <c r="E31" s="1"/>
      <c r="F31" s="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2"/>
      <c r="B32" s="2"/>
      <c r="C32" s="1"/>
      <c r="D32" s="1"/>
      <c r="E32" s="1"/>
      <c r="F32" s="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">
      <c r="A33" s="2"/>
      <c r="B33" s="2"/>
      <c r="C33" s="1"/>
      <c r="D33" s="1"/>
      <c r="E33" s="1"/>
      <c r="F33" s="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">
      <c r="A34" s="2"/>
      <c r="B34" s="2"/>
      <c r="C34" s="1"/>
      <c r="D34" s="1"/>
      <c r="E34" s="1"/>
      <c r="F34" s="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">
      <c r="A35" s="2"/>
      <c r="B35" s="2"/>
      <c r="C35" s="1"/>
      <c r="D35" s="1"/>
      <c r="E35" s="1"/>
      <c r="F35" s="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2"/>
      <c r="B36" s="2"/>
      <c r="C36" s="1"/>
      <c r="D36" s="1"/>
      <c r="E36" s="1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2"/>
      <c r="B37" s="2"/>
      <c r="C37" s="1"/>
      <c r="D37" s="1"/>
      <c r="E37" s="1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">
      <c r="A38" s="2"/>
      <c r="B38" s="2"/>
      <c r="C38" s="1"/>
      <c r="D38" s="1"/>
      <c r="E38" s="1"/>
      <c r="F38" s="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">
      <c r="A39" s="2"/>
      <c r="B39" s="2"/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">
      <c r="A40" s="2"/>
      <c r="B40" s="2"/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">
      <c r="A41" s="2"/>
      <c r="B41" s="2"/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">
      <c r="A42" s="2"/>
      <c r="B42" s="2"/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">
      <c r="A43" s="2"/>
      <c r="B43" s="2"/>
      <c r="C43" s="1"/>
      <c r="D43" s="1"/>
      <c r="E43" s="1"/>
      <c r="F43" s="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s="2"/>
      <c r="B44" s="2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">
      <c r="A45" s="2"/>
      <c r="B45" s="2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/>
  <customSheetViews>
    <customSheetView guid="{1C42C535-2155-4E28-AD3B-EA17AC92A28E}" scale="90" hiddenRows="1">
      <selection activeCell="B6" sqref="B6"/>
      <pageMargins left="0.70866141732283472" right="0.70866141732283472" top="0.74803149606299213" bottom="0.74803149606299213" header="0.39370078740157483" footer="0.39370078740157483"/>
      <pageSetup paperSize="9" orientation="portrait" horizontalDpi="360" verticalDpi="360"/>
      <headerFooter>
        <oddHeader>&amp;C&amp;11UNCLASSIFIED</oddHeader>
        <oddFooter>&amp;C&amp;11UNCLASSIFIED</oddFooter>
      </headerFooter>
    </customSheetView>
    <customSheetView guid="{42C43ADC-1DBB-4DC7-A19B-96E919FA5F78}" scale="90" hiddenRows="1">
      <selection activeCell="B6" sqref="B6"/>
      <pageMargins left="0.70866141732283472" right="0.70866141732283472" top="0.74803149606299213" bottom="0.74803149606299213" header="0.39370078740157483" footer="0.39370078740157483"/>
      <pageSetup paperSize="9" orientation="portrait" horizontalDpi="360" verticalDpi="360"/>
      <headerFooter>
        <oddHeader>&amp;C&amp;11UNCLASSIFIED</oddHeader>
        <oddFooter>&amp;C&amp;11UNCLASSIFIED</oddFooter>
      </headerFooter>
    </customSheetView>
  </customSheetViews>
  <pageMargins left="0.70866141732283472" right="0.70866141732283472" top="0.74803149606299213" bottom="0.74803149606299213" header="0.39370078740157483" footer="0.39370078740157483"/>
  <pageSetup paperSize="9" orientation="portrait" horizontalDpi="360" verticalDpi="360"/>
  <headerFooter>
    <oddHeader>&amp;C&amp;11UNCLASSIFIED</oddHeader>
    <oddFooter>&amp;C&amp;11UNCLASSIFIED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Environment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Title</dc:title>
  <dc:creator>Environment Agency User</dc:creator>
  <cp:lastModifiedBy>Nadine Siebdrat</cp:lastModifiedBy>
  <cp:lastPrinted>2011-09-28T15:08:02Z</cp:lastPrinted>
  <dcterms:created xsi:type="dcterms:W3CDTF">2011-09-28T15:03:52Z</dcterms:created>
  <dcterms:modified xsi:type="dcterms:W3CDTF">2015-06-04T11:24:16Z</dcterms:modified>
</cp:coreProperties>
</file>